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externalReferences>
    <externalReference r:id="rId4"/>
  </externalReferences>
  <definedNames>
    <definedName name="_xlnm.Print_Area" localSheetId="0">' GAS'!$C$3:$IN$80</definedName>
  </definedNames>
  <calcPr fullCalcOnLoad="1"/>
</workbook>
</file>

<file path=xl/sharedStrings.xml><?xml version="1.0" encoding="utf-8"?>
<sst xmlns="http://schemas.openxmlformats.org/spreadsheetml/2006/main" count="296" uniqueCount="86">
  <si>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</si>
  <si>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</si>
  <si>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</si>
  <si>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</si>
  <si>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</si>
  <si>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</si>
  <si>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</si>
  <si>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</si>
  <si>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</si>
  <si>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</si>
  <si>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</si>
  <si>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</si>
  <si>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</si>
  <si>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</si>
  <si>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</si>
  <si>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</si>
  <si>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</si>
  <si>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</si>
  <si>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</si>
  <si>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</si>
  <si>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</si>
  <si>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</si>
  <si>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</si>
  <si>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</si>
  <si>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</si>
  <si>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</si>
  <si>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</si>
  <si>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</si>
  <si>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</si>
  <si>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</si>
  <si>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</si>
  <si>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</si>
  <si>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</si>
  <si>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</si>
  <si>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</si>
  <si>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</si>
  <si>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</si>
  <si>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</si>
  <si>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</si>
  <si>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</si>
  <si>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</si>
  <si>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</si>
  <si>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</si>
  <si>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</si>
  <si>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</si>
  <si>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</si>
  <si>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</si>
  <si>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</si>
  <si>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</si>
  <si>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</si>
  <si>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</si>
  <si>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</si>
  <si>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</si>
  <si>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</si>
  <si>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</si>
  <si>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</si>
  <si>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</si>
  <si>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</si>
  <si>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</si>
  <si>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</si>
  <si>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</si>
  <si>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</si>
  <si>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</si>
  <si>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</si>
  <si>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</si>
  <si>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</si>
  <si>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</si>
  <si>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</si>
  <si>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</si>
  <si>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</si>
  <si>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</si>
  <si>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</si>
  <si>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</si>
  <si>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</si>
  <si>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</si>
  <si>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</si>
  <si>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</si>
  <si>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</si>
  <si>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</si>
  <si>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</si>
  <si>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</si>
  <si>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</si>
  <si>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</si>
  <si>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</si>
  <si>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AGO 19 - JUL 19</t>
  </si>
  <si>
    <t>AGOSTO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</si>
</sst>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264528"/>
        <c:axId val="32509841"/>
      </c:area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tickLblSkip val="1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2"/>
          <c:y val="-0.023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325"/>
          <c:w val="0.955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GAS'!$IA$1:$IM$1</c:f>
              <c:strCache/>
            </c:strRef>
          </c:cat>
          <c:val>
            <c:numRef>
              <c:f>' GAS'!$IA$32:$IM$32</c:f>
              <c:numCache/>
            </c:numRef>
          </c:val>
          <c:shape val="cylinder"/>
        </c:ser>
        <c:shape val="cylinder"/>
        <c:axId val="24153114"/>
        <c:axId val="16051435"/>
      </c:bar3DChart>
      <c:dateAx>
        <c:axId val="24153114"/>
        <c:scaling>
          <c:orientation val="minMax"/>
          <c:max val="43678"/>
          <c:min val="43313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0514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05143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15311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235</xdr:col>
      <xdr:colOff>219075</xdr:colOff>
      <xdr:row>36</xdr:row>
      <xdr:rowOff>95250</xdr:rowOff>
    </xdr:from>
    <xdr:to>
      <xdr:col>244</xdr:col>
      <xdr:colOff>333375</xdr:colOff>
      <xdr:row>77</xdr:row>
      <xdr:rowOff>0</xdr:rowOff>
    </xdr:to>
    <xdr:graphicFrame>
      <xdr:nvGraphicFramePr>
        <xdr:cNvPr id="5" name="3 Gráfico"/>
        <xdr:cNvGraphicFramePr/>
      </xdr:nvGraphicFramePr>
      <xdr:xfrm>
        <a:off x="3914775" y="7410450"/>
        <a:ext cx="11239500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H\DEEH\ESTAD&#205;STICA\UPSTREAM%20MENSUAL\MENSUALES%202019\JULIO%2019\07PRODUCCION%20GAS%20-JULIO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GAS"/>
    </sheetNames>
    <sheetDataSet>
      <sheetData sheetId="0">
        <row r="1">
          <cell r="HY1">
            <v>43252</v>
          </cell>
          <cell r="HZ1">
            <v>43282</v>
          </cell>
          <cell r="IA1">
            <v>43313</v>
          </cell>
          <cell r="IB1">
            <v>43344</v>
          </cell>
          <cell r="IC1">
            <v>43374</v>
          </cell>
          <cell r="ID1">
            <v>43405</v>
          </cell>
          <cell r="IE1">
            <v>43435</v>
          </cell>
          <cell r="IF1">
            <v>43466</v>
          </cell>
          <cell r="IG1">
            <v>43497</v>
          </cell>
          <cell r="IH1">
            <v>43525</v>
          </cell>
          <cell r="II1">
            <v>43556</v>
          </cell>
          <cell r="IJ1">
            <v>43586</v>
          </cell>
          <cell r="IK1">
            <v>43617</v>
          </cell>
          <cell r="IL1">
            <v>43647</v>
          </cell>
        </row>
        <row r="32">
          <cell r="HY32">
            <v>1403484.5905000002</v>
          </cell>
          <cell r="HZ32">
            <v>1300729.2075</v>
          </cell>
          <cell r="IA32">
            <v>953868</v>
          </cell>
          <cell r="IB32">
            <v>1432568.2388</v>
          </cell>
          <cell r="IC32">
            <v>1205642.6236999999</v>
          </cell>
          <cell r="ID32">
            <v>1374883.9639</v>
          </cell>
          <cell r="IE32">
            <v>1412080.9692000002</v>
          </cell>
          <cell r="IF32">
            <v>1315946.6183</v>
          </cell>
          <cell r="IG32">
            <v>1264159.3536999999</v>
          </cell>
          <cell r="IH32">
            <v>1194725.7081000002</v>
          </cell>
          <cell r="II32">
            <v>1119085.7702000001</v>
          </cell>
          <cell r="IJ32">
            <v>1085771.4066</v>
          </cell>
          <cell r="IK32">
            <v>1121340.8312</v>
          </cell>
          <cell r="IL32">
            <v>1340583.2341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70" zoomScaleNormal="60" zoomScaleSheetLayoutView="70" zoomScalePageLayoutView="0" workbookViewId="0" topLeftCell="C1">
      <pane xSplit="223" ySplit="9" topLeftCell="HZ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L42" sqref="IL42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247" width="14.421875" style="1" bestFit="1" customWidth="1"/>
    <col min="248" max="248" width="16.57421875" style="1" customWidth="1"/>
    <col min="249" max="16384" width="11.57421875" style="1" customWidth="1"/>
  </cols>
  <sheetData>
    <row r="1" spans="1:247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</row>
    <row r="3" spans="1:248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spans="1:248" s="11" customFormat="1" ht="20.25" customHeight="1">
      <c r="A4" s="40" t="s">
        <v>74</v>
      </c>
      <c r="B4" s="40"/>
      <c r="C4" s="107" t="s">
        <v>85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</row>
    <row r="5" spans="1:248" s="11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7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8">
        <v>2019</v>
      </c>
      <c r="IG8" s="109"/>
      <c r="IH8" s="109"/>
      <c r="II8" s="109"/>
      <c r="IJ8" s="109"/>
      <c r="IK8" s="109"/>
      <c r="IL8" s="109"/>
      <c r="IM8" s="110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84</v>
      </c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f>+IM10-IL10</f>
        <v>246.77419999999984</v>
      </c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f aca="true" t="shared" si="0" ref="IN11:IN30">+IM11-IL11</f>
        <v>120.81050000000005</v>
      </c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>
        <f t="shared" si="0"/>
        <v>0</v>
      </c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>
        <f t="shared" si="0"/>
        <v>0</v>
      </c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>
        <f t="shared" si="0"/>
        <v>0</v>
      </c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v>3382.6129</v>
      </c>
      <c r="IM15" s="22">
        <v>3801.9032</v>
      </c>
      <c r="IN15" s="22">
        <f t="shared" si="0"/>
        <v>419.2903000000001</v>
      </c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/>
      <c r="IL16" s="22"/>
      <c r="IM16" s="22"/>
      <c r="IN16" s="22">
        <f t="shared" si="0"/>
        <v>0</v>
      </c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>
        <f t="shared" si="0"/>
        <v>0</v>
      </c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v>15859.8387</v>
      </c>
      <c r="IM18" s="22">
        <v>14362.9355</v>
      </c>
      <c r="IN18" s="22">
        <f t="shared" si="0"/>
        <v>-1496.9032000000007</v>
      </c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v>18624.2815</v>
      </c>
      <c r="IM19" s="22">
        <v>21669.2381</v>
      </c>
      <c r="IN19" s="22">
        <f t="shared" si="0"/>
        <v>3044.9565999999977</v>
      </c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 aca="true" t="shared" si="6" ref="IH20:IM20">SUM(IH10:IH19)</f>
        <v>39455.2997</v>
      </c>
      <c r="II20" s="58">
        <f t="shared" si="6"/>
        <v>39924.6838</v>
      </c>
      <c r="IJ20" s="58">
        <f t="shared" si="6"/>
        <v>40127.023700000005</v>
      </c>
      <c r="IK20" s="58">
        <f t="shared" si="6"/>
        <v>42520.0597</v>
      </c>
      <c r="IL20" s="58">
        <f t="shared" si="6"/>
        <v>44509.89260000001</v>
      </c>
      <c r="IM20" s="58">
        <f t="shared" si="6"/>
        <v>46844.820999999996</v>
      </c>
      <c r="IN20" s="58">
        <f t="shared" si="0"/>
        <v>2334.92839999999</v>
      </c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v>8980.779</v>
      </c>
      <c r="IM21" s="22">
        <v>8631.2379</v>
      </c>
      <c r="IN21" s="22">
        <f t="shared" si="0"/>
        <v>-349.54110000000037</v>
      </c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7" ref="HA22:IB22">SUM(HA21)</f>
        <v>8090.4</v>
      </c>
      <c r="HB22" s="64">
        <f t="shared" si="7"/>
        <v>8421.516129032258</v>
      </c>
      <c r="HC22" s="64">
        <f t="shared" si="7"/>
        <v>7914.095167741935</v>
      </c>
      <c r="HD22" s="64">
        <f t="shared" si="7"/>
        <v>8128.594926666667</v>
      </c>
      <c r="HE22" s="64">
        <f t="shared" si="7"/>
        <v>8450.081458064516</v>
      </c>
      <c r="HF22" s="64">
        <f t="shared" si="7"/>
        <v>7918.932036666666</v>
      </c>
      <c r="HG22" s="64">
        <f t="shared" si="7"/>
        <v>7486.577448387097</v>
      </c>
      <c r="HH22" s="64">
        <f t="shared" si="7"/>
        <v>5948.690741935484</v>
      </c>
      <c r="HI22" s="64">
        <f t="shared" si="7"/>
        <v>4574.804971428572</v>
      </c>
      <c r="HJ22" s="64">
        <f t="shared" si="7"/>
        <v>4521.062177419354</v>
      </c>
      <c r="HK22" s="64">
        <f t="shared" si="7"/>
        <v>4695.936753333333</v>
      </c>
      <c r="HL22" s="64">
        <f t="shared" si="7"/>
        <v>5924.3766</v>
      </c>
      <c r="HM22" s="64">
        <f t="shared" si="7"/>
        <v>8710.2556</v>
      </c>
      <c r="HN22" s="64">
        <f t="shared" si="7"/>
        <v>7470.2543</v>
      </c>
      <c r="HO22" s="64">
        <f t="shared" si="7"/>
        <v>8013.8079</v>
      </c>
      <c r="HP22" s="64">
        <f t="shared" si="7"/>
        <v>8718.1853</v>
      </c>
      <c r="HQ22" s="64">
        <f t="shared" si="7"/>
        <v>8322.1543</v>
      </c>
      <c r="HR22" s="64">
        <f t="shared" si="7"/>
        <v>8925.2838</v>
      </c>
      <c r="HS22" s="64">
        <f t="shared" si="7"/>
        <v>9005.8518</v>
      </c>
      <c r="HT22" s="64">
        <f t="shared" si="7"/>
        <v>5154.9306</v>
      </c>
      <c r="HU22" s="64">
        <f t="shared" si="7"/>
        <v>6588.0828</v>
      </c>
      <c r="HV22" s="64">
        <f t="shared" si="7"/>
        <v>4221.7119</v>
      </c>
      <c r="HW22" s="64">
        <f t="shared" si="7"/>
        <v>4032.127</v>
      </c>
      <c r="HX22" s="64">
        <f t="shared" si="7"/>
        <v>5861.0674</v>
      </c>
      <c r="HY22" s="64">
        <f t="shared" si="7"/>
        <v>4898.6884</v>
      </c>
      <c r="HZ22" s="64">
        <f t="shared" si="7"/>
        <v>11487.1906</v>
      </c>
      <c r="IA22" s="64">
        <f t="shared" si="7"/>
        <v>10064</v>
      </c>
      <c r="IB22" s="64">
        <f t="shared" si="7"/>
        <v>10584.2179</v>
      </c>
      <c r="IC22" s="64">
        <f aca="true" t="shared" si="8" ref="IC22:IH22">SUM(IC21)</f>
        <v>7737.77</v>
      </c>
      <c r="ID22" s="64">
        <f t="shared" si="8"/>
        <v>8709.81</v>
      </c>
      <c r="IE22" s="64">
        <f t="shared" si="8"/>
        <v>9108.6085</v>
      </c>
      <c r="IF22" s="64">
        <f t="shared" si="8"/>
        <v>7682.4683</v>
      </c>
      <c r="IG22" s="64">
        <f t="shared" si="8"/>
        <v>7748.6259</v>
      </c>
      <c r="IH22" s="64">
        <f t="shared" si="8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SUM(IL21)</f>
        <v>8980.779</v>
      </c>
      <c r="IM22" s="64">
        <f>SUM(IM21)</f>
        <v>8631.2379</v>
      </c>
      <c r="IN22" s="64">
        <f t="shared" si="0"/>
        <v>-349.54110000000037</v>
      </c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96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v>765473.2213</v>
      </c>
      <c r="IM23" s="22">
        <v>811774.2709</v>
      </c>
      <c r="IN23" s="22">
        <f t="shared" si="0"/>
        <v>46301.04960000003</v>
      </c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96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v>347279.5776</v>
      </c>
      <c r="IM24" s="22">
        <v>420171.453</v>
      </c>
      <c r="IN24" s="22">
        <f t="shared" si="0"/>
        <v>72891.87539999996</v>
      </c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9" ref="IA25:ID27">+HZ25-HY25</f>
        <v>0</v>
      </c>
      <c r="IB25" s="22">
        <f t="shared" si="9"/>
        <v>0</v>
      </c>
      <c r="IC25" s="22">
        <f t="shared" si="9"/>
        <v>0</v>
      </c>
      <c r="ID25" s="22">
        <f t="shared" si="9"/>
        <v>0</v>
      </c>
      <c r="IE25" s="22"/>
      <c r="IF25" s="22"/>
      <c r="IG25" s="22"/>
      <c r="IH25" s="22"/>
      <c r="II25" s="22"/>
      <c r="IJ25" s="22"/>
      <c r="IK25" s="22"/>
      <c r="IL25" s="22"/>
      <c r="IM25" s="22"/>
      <c r="IN25" s="22">
        <f t="shared" si="0"/>
        <v>0</v>
      </c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9"/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>
        <f t="shared" si="0"/>
        <v>0</v>
      </c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>
        <f t="shared" si="0"/>
        <v>0</v>
      </c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v>163446.558</v>
      </c>
      <c r="IM28" s="22">
        <v>192873.3387</v>
      </c>
      <c r="IN28" s="22">
        <f t="shared" si="0"/>
        <v>29426.780700000003</v>
      </c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v>10893.2056</v>
      </c>
      <c r="IM29" s="22">
        <v>28848.6964</v>
      </c>
      <c r="IN29" s="22">
        <f t="shared" si="0"/>
        <v>17955.4908</v>
      </c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10" ref="HA30:HP30">SUM(HA23:HA29)</f>
        <v>1279080.7333333332</v>
      </c>
      <c r="HB30" s="37">
        <f t="shared" si="10"/>
        <v>1463573.8064516129</v>
      </c>
      <c r="HC30" s="37">
        <f t="shared" si="10"/>
        <v>1419885.6112870967</v>
      </c>
      <c r="HD30" s="37">
        <f t="shared" si="10"/>
        <v>1343240.7573366666</v>
      </c>
      <c r="HE30" s="37">
        <f t="shared" si="10"/>
        <v>1350899.0626903225</v>
      </c>
      <c r="HF30" s="37">
        <f t="shared" si="10"/>
        <v>1485461.9383733333</v>
      </c>
      <c r="HG30" s="37">
        <f t="shared" si="10"/>
        <v>1397600.9965064519</v>
      </c>
      <c r="HH30" s="37">
        <f t="shared" si="10"/>
        <v>1182393.776616129</v>
      </c>
      <c r="HI30" s="37">
        <f t="shared" si="10"/>
        <v>1135430.5655892857</v>
      </c>
      <c r="HJ30" s="37">
        <f t="shared" si="10"/>
        <v>1168383.2364064516</v>
      </c>
      <c r="HK30" s="37">
        <f t="shared" si="10"/>
        <v>1104519.56044</v>
      </c>
      <c r="HL30" s="37">
        <f t="shared" si="10"/>
        <v>1118021.3246</v>
      </c>
      <c r="HM30" s="37">
        <f t="shared" si="10"/>
        <v>1218706.8143000002</v>
      </c>
      <c r="HN30" s="37">
        <f t="shared" si="10"/>
        <v>1114348.2186</v>
      </c>
      <c r="HO30" s="37">
        <f t="shared" si="10"/>
        <v>1323992.3793000001</v>
      </c>
      <c r="HP30" s="37">
        <f t="shared" si="10"/>
        <v>1224778.7414</v>
      </c>
      <c r="HQ30" s="37">
        <f aca="true" t="shared" si="11" ref="HQ30:HZ30">SUM(HQ23:HQ29)</f>
        <v>1296637.6916</v>
      </c>
      <c r="HR30" s="37">
        <f t="shared" si="11"/>
        <v>1335627.6753</v>
      </c>
      <c r="HS30" s="37">
        <f t="shared" si="11"/>
        <v>1274447.4008</v>
      </c>
      <c r="HT30" s="37">
        <f t="shared" si="11"/>
        <v>1094706.3521</v>
      </c>
      <c r="HU30" s="37">
        <f t="shared" si="11"/>
        <v>803119.2884000001</v>
      </c>
      <c r="HV30" s="37">
        <f t="shared" si="11"/>
        <v>1121306.6672999999</v>
      </c>
      <c r="HW30" s="37">
        <f t="shared" si="11"/>
        <v>1176387.1489000001</v>
      </c>
      <c r="HX30" s="37">
        <f t="shared" si="11"/>
        <v>1252105.4546</v>
      </c>
      <c r="HY30" s="37">
        <f t="shared" si="11"/>
        <v>1360798.7161</v>
      </c>
      <c r="HZ30" s="37">
        <f t="shared" si="11"/>
        <v>1250803.0694</v>
      </c>
      <c r="IA30" s="37">
        <f aca="true" t="shared" si="12" ref="IA30:IG30">SUM(IA23:IA29)</f>
        <v>904221</v>
      </c>
      <c r="IB30" s="37">
        <f t="shared" si="12"/>
        <v>1381906.5193</v>
      </c>
      <c r="IC30" s="37">
        <f t="shared" si="12"/>
        <v>1158600.5705</v>
      </c>
      <c r="ID30" s="37">
        <f t="shared" si="12"/>
        <v>1325189.4339</v>
      </c>
      <c r="IE30" s="37">
        <f t="shared" si="12"/>
        <v>1363240.0697</v>
      </c>
      <c r="IF30" s="37">
        <f t="shared" si="12"/>
        <v>1268967.9425</v>
      </c>
      <c r="IG30" s="37">
        <f t="shared" si="12"/>
        <v>1216917.8742999998</v>
      </c>
      <c r="IH30" s="37">
        <f aca="true" t="shared" si="13" ref="IH30:IM30">SUM(IH23:IH29)</f>
        <v>1148593.0918</v>
      </c>
      <c r="II30" s="37">
        <f t="shared" si="13"/>
        <v>1072980.0314000002</v>
      </c>
      <c r="IJ30" s="37">
        <f t="shared" si="13"/>
        <v>1035582.2769000002</v>
      </c>
      <c r="IK30" s="37">
        <f t="shared" si="13"/>
        <v>1069342.2167</v>
      </c>
      <c r="IL30" s="37">
        <f t="shared" si="13"/>
        <v>1287092.5625</v>
      </c>
      <c r="IM30" s="37">
        <f t="shared" si="13"/>
        <v>1453667.759</v>
      </c>
      <c r="IN30" s="37">
        <f t="shared" si="0"/>
        <v>166575.19650000008</v>
      </c>
      <c r="IO30" s="7"/>
      <c r="IP30" s="7"/>
      <c r="IQ30" s="7"/>
      <c r="IR30" s="7"/>
      <c r="IS30" s="7"/>
      <c r="IT30" s="7"/>
      <c r="IU30" s="7"/>
      <c r="IV30" s="7"/>
    </row>
    <row r="31" spans="1:248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N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4" ref="HA32:HL32">SUM(HA20,HA22,HA30)</f>
        <v>1326088.9666666666</v>
      </c>
      <c r="HB32" s="91">
        <f t="shared" si="14"/>
        <v>1512372</v>
      </c>
      <c r="HC32" s="91">
        <f t="shared" si="14"/>
        <v>1468104.5245903225</v>
      </c>
      <c r="HD32" s="91">
        <f t="shared" si="14"/>
        <v>1391000.0528499999</v>
      </c>
      <c r="HE32" s="91">
        <f t="shared" si="14"/>
        <v>1400096.4323354838</v>
      </c>
      <c r="HF32" s="91">
        <f t="shared" si="14"/>
        <v>1534268.6860233333</v>
      </c>
      <c r="HG32" s="91">
        <f t="shared" si="14"/>
        <v>1445701.7787677422</v>
      </c>
      <c r="HH32" s="91">
        <f t="shared" si="14"/>
        <v>1223514.5233741936</v>
      </c>
      <c r="HI32" s="91">
        <f t="shared" si="14"/>
        <v>1177591.9728535714</v>
      </c>
      <c r="HJ32" s="91">
        <f t="shared" si="14"/>
        <v>1204775.2012870968</v>
      </c>
      <c r="HK32" s="91">
        <f t="shared" si="14"/>
        <v>1143093.7067233333</v>
      </c>
      <c r="HL32" s="91">
        <f t="shared" si="14"/>
        <v>1160523.6394</v>
      </c>
      <c r="HM32" s="91">
        <f aca="true" t="shared" si="15" ref="HM32:HZ32">SUM(HM20,HM22,HM30)</f>
        <v>1263196.8907</v>
      </c>
      <c r="HN32" s="91">
        <f t="shared" si="15"/>
        <v>1160740.9856</v>
      </c>
      <c r="HO32" s="91">
        <f t="shared" si="15"/>
        <v>1370849.5386</v>
      </c>
      <c r="HP32" s="91">
        <f t="shared" si="15"/>
        <v>1273395.6905999999</v>
      </c>
      <c r="HQ32" s="91">
        <f t="shared" si="15"/>
        <v>1344459.2987</v>
      </c>
      <c r="HR32" s="91">
        <f t="shared" si="15"/>
        <v>1377579.1163</v>
      </c>
      <c r="HS32" s="91">
        <f t="shared" si="15"/>
        <v>1320929.9459</v>
      </c>
      <c r="HT32" s="91">
        <f t="shared" si="15"/>
        <v>1139326.3817</v>
      </c>
      <c r="HU32" s="91">
        <f t="shared" si="15"/>
        <v>849299.3486000001</v>
      </c>
      <c r="HV32" s="91">
        <f t="shared" si="15"/>
        <v>1163361.3283999998</v>
      </c>
      <c r="HW32" s="91">
        <f t="shared" si="15"/>
        <v>1218079.3886000002</v>
      </c>
      <c r="HX32" s="91">
        <f t="shared" si="15"/>
        <v>1295738.0528</v>
      </c>
      <c r="HY32" s="91">
        <f t="shared" si="15"/>
        <v>1403484.5905000002</v>
      </c>
      <c r="HZ32" s="91">
        <f t="shared" si="15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6" ref="IC32:IH32">+SUM(IC20,IC22,IC30)</f>
        <v>1205642.6236999999</v>
      </c>
      <c r="ID32" s="91">
        <f t="shared" si="16"/>
        <v>1374883.9639</v>
      </c>
      <c r="IE32" s="91">
        <f t="shared" si="16"/>
        <v>1412080.9692000002</v>
      </c>
      <c r="IF32" s="91">
        <f t="shared" si="16"/>
        <v>1315946.6183</v>
      </c>
      <c r="IG32" s="91">
        <f t="shared" si="16"/>
        <v>1264159.3536999999</v>
      </c>
      <c r="IH32" s="91">
        <f t="shared" si="16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+SUM(IL20,IL22,IL30)</f>
        <v>1340583.2341</v>
      </c>
      <c r="IM32" s="91">
        <f>+SUM(IM20,IM22,IM30)</f>
        <v>1509143.8179000001</v>
      </c>
      <c r="IN32" s="91">
        <f>+IM32-IL32</f>
        <v>168560.58380000014</v>
      </c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FX8:GI8"/>
    <mergeCell ref="C3:IN3"/>
    <mergeCell ref="C4:IN4"/>
    <mergeCell ref="C5:IN5"/>
    <mergeCell ref="C23:C24"/>
    <mergeCell ref="GJ8:GU8"/>
    <mergeCell ref="C8:D8"/>
    <mergeCell ref="HF8:HG8"/>
    <mergeCell ref="HH8:HS8"/>
    <mergeCell ref="IF8:IM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7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2019-09-23T15:40:18Z</dcterms:modified>
  <cp:category/>
  <cp:version/>
  <cp:contentType/>
  <cp:contentStatus/>
</cp:coreProperties>
</file>